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1\"/>
    </mc:Choice>
  </mc:AlternateContent>
  <xr:revisionPtr revIDLastSave="0" documentId="8_{1BEAF975-8668-41B6-87B6-243D72249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 mayo 2021" sheetId="1" r:id="rId1"/>
    <sheet name="2000 - 2021" sheetId="2" r:id="rId2"/>
  </sheets>
  <definedNames>
    <definedName name="_xlnm._FilterDatabase" localSheetId="0" hidden="1">'Enero - mayo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G14" i="1"/>
  <c r="C30" i="2" s="1"/>
  <c r="F14" i="1"/>
  <c r="D31" i="2"/>
  <c r="D14" i="1"/>
  <c r="C14" i="1"/>
  <c r="C31" i="2" s="1"/>
  <c r="C32" i="2" l="1"/>
  <c r="H14" i="1"/>
  <c r="I14" i="1"/>
  <c r="D30" i="2" l="1"/>
  <c r="D32" i="2" s="1"/>
  <c r="J14" i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<sst xmlns="http://schemas.openxmlformats.org/spreadsheetml/2006/main" count="30" uniqueCount="19">
  <si>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</si>
  <si>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</si>
  <si>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</si>
  <si>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</si>
  <si>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</si>
  <si>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</si>
  <si>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</si>
  <si>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</si>
  <si>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</si>
  <si>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</si>
  <si>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</si>
  <si>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</si>
  <si>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</si>
  <si>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</si>
  <si>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</si>
  <si>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</si>
  <si>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</si>
  <si>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 mayo 2020</t>
  </si>
  <si>
    <t>Enero -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</si>
</sst>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41" fontId="7" fillId="0" borderId="1" xfId="0" applyNumberFormat="1" applyFont="1" applyBorder="1"/>
    <xf numFmtId="166" fontId="7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8"/>
  <sheetViews>
    <sheetView showGridLines="0" tabSelected="1" zoomScaleNormal="100" workbookViewId="0">
      <selection activeCell="E18" sqref="E18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9" t="s">
        <v>11</v>
      </c>
      <c r="C6" s="29"/>
      <c r="D6" s="29"/>
      <c r="E6" s="29"/>
      <c r="F6" s="29"/>
      <c r="G6" s="29"/>
      <c r="H6" s="29"/>
      <c r="I6" s="29"/>
      <c r="J6" s="29"/>
    </row>
    <row r="7" spans="2:12" x14ac:dyDescent="0.25">
      <c r="B7" s="6"/>
      <c r="C7" s="30" t="s">
        <v>17</v>
      </c>
      <c r="D7" s="31"/>
      <c r="E7" s="31"/>
      <c r="F7" s="32"/>
      <c r="G7" s="30" t="s">
        <v>18</v>
      </c>
      <c r="H7" s="31"/>
      <c r="I7" s="31"/>
      <c r="J7" s="32"/>
    </row>
    <row r="8" spans="2:12" x14ac:dyDescent="0.25">
      <c r="B8" s="33" t="s">
        <v>0</v>
      </c>
      <c r="C8" s="34" t="s">
        <v>3</v>
      </c>
      <c r="D8" s="34"/>
      <c r="E8" s="29" t="s">
        <v>4</v>
      </c>
      <c r="F8" s="29"/>
      <c r="G8" s="34" t="s">
        <v>3</v>
      </c>
      <c r="H8" s="34"/>
      <c r="I8" s="29" t="s">
        <v>4</v>
      </c>
      <c r="J8" s="29"/>
    </row>
    <row r="9" spans="2:12" x14ac:dyDescent="0.25">
      <c r="B9" s="33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14</v>
      </c>
      <c r="C10" s="1">
        <v>830849.21399999992</v>
      </c>
      <c r="D10" s="15">
        <v>0.87089930291732476</v>
      </c>
      <c r="E10" s="1">
        <v>171951.76</v>
      </c>
      <c r="F10" s="15">
        <v>0.87180016932371174</v>
      </c>
      <c r="G10" s="23">
        <v>426670.86099999998</v>
      </c>
      <c r="H10" s="24">
        <v>0.51386189989609332</v>
      </c>
      <c r="I10" s="23">
        <v>118872.98300000001</v>
      </c>
      <c r="J10" s="24">
        <v>0.51863161424465332</v>
      </c>
      <c r="L10" s="18"/>
    </row>
    <row r="11" spans="2:12" x14ac:dyDescent="0.25">
      <c r="B11" s="10" t="s">
        <v>15</v>
      </c>
      <c r="C11" s="1">
        <v>122646.182</v>
      </c>
      <c r="D11" s="15">
        <v>0.12855819396523055</v>
      </c>
      <c r="E11" s="1">
        <v>25039.671000000002</v>
      </c>
      <c r="F11" s="15">
        <v>0.12695182310207256</v>
      </c>
      <c r="G11" s="23">
        <v>226364.22399999999</v>
      </c>
      <c r="H11" s="24">
        <v>0.27262220330800807</v>
      </c>
      <c r="I11" s="23">
        <v>62854.012000000002</v>
      </c>
      <c r="J11" s="24">
        <v>0.27422612676686009</v>
      </c>
    </row>
    <row r="12" spans="2:12" x14ac:dyDescent="0.25">
      <c r="B12" s="10" t="s">
        <v>16</v>
      </c>
      <c r="C12" s="1"/>
      <c r="D12" s="15">
        <v>0</v>
      </c>
      <c r="E12" s="1"/>
      <c r="F12" s="15">
        <v>0</v>
      </c>
      <c r="G12" s="23">
        <v>175058.584</v>
      </c>
      <c r="H12" s="24">
        <v>0.21083215375085071</v>
      </c>
      <c r="I12" s="23">
        <v>46759.351000000002</v>
      </c>
      <c r="J12" s="24">
        <v>0.20400663866710858</v>
      </c>
    </row>
    <row r="13" spans="2:12" x14ac:dyDescent="0.25">
      <c r="B13" s="10" t="s">
        <v>13</v>
      </c>
      <c r="C13" s="1">
        <v>517.55499999999995</v>
      </c>
      <c r="D13" s="15">
        <v>5.4250311744457648E-4</v>
      </c>
      <c r="E13" s="1">
        <v>246.15400000000002</v>
      </c>
      <c r="F13" s="15">
        <v>1.2480075742156344E-3</v>
      </c>
      <c r="G13" s="25">
        <v>2228.3709999999996</v>
      </c>
      <c r="H13" s="24">
        <v>2.6837430450479191E-3</v>
      </c>
      <c r="I13" s="25">
        <v>718.7</v>
      </c>
      <c r="J13" s="24">
        <v>3.1356203213780904E-3</v>
      </c>
    </row>
    <row r="14" spans="2:12" s="12" customFormat="1" x14ac:dyDescent="0.25">
      <c r="B14" s="11" t="s">
        <v>12</v>
      </c>
      <c r="C14" s="8">
        <f t="shared" ref="C14:I14" si="0">SUM(C10:C13)</f>
        <v>954012.951</v>
      </c>
      <c r="D14" s="17">
        <f t="shared" si="0"/>
        <v>0.99999999999999989</v>
      </c>
      <c r="E14" s="8">
        <f>SUM(E10:E13)</f>
        <v>197237.58500000002</v>
      </c>
      <c r="F14" s="17">
        <f t="shared" si="0"/>
        <v>0.99999999999999989</v>
      </c>
      <c r="G14" s="26">
        <f>SUM(G10:G13)</f>
        <v>830322.04</v>
      </c>
      <c r="H14" s="27">
        <f t="shared" ref="H14" si="1">+G14/$G$14</f>
        <v>1</v>
      </c>
      <c r="I14" s="26">
        <f t="shared" si="0"/>
        <v>229205.046</v>
      </c>
      <c r="J14" s="27">
        <f t="shared" ref="J14" si="2">+I14/$I$14</f>
        <v>1</v>
      </c>
    </row>
    <row r="15" spans="2:12" x14ac:dyDescent="0.25">
      <c r="C15" s="3"/>
      <c r="D15" s="3"/>
      <c r="E15" s="3"/>
      <c r="F15" s="3"/>
    </row>
    <row r="16" spans="2:12" x14ac:dyDescent="0.25">
      <c r="B16" s="28" t="s">
        <v>6</v>
      </c>
      <c r="C16" s="28"/>
      <c r="D16" s="28"/>
      <c r="E16" s="28"/>
      <c r="F16" s="28"/>
      <c r="G16" s="28"/>
      <c r="H16" s="28"/>
      <c r="I16" s="28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8" spans="3:10" x14ac:dyDescent="0.25">
      <c r="C38" s="22"/>
      <c r="D38" s="22"/>
      <c r="E38" s="22"/>
      <c r="F38" s="22"/>
      <c r="G38" s="22"/>
      <c r="H38" s="22"/>
      <c r="I38" s="22"/>
      <c r="J38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ignoredErrors>
    <ignoredError sqref="H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F28" sqref="F28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5" t="s">
        <v>11</v>
      </c>
      <c r="C7" s="36"/>
      <c r="D7" s="37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0">
        <v>2020</v>
      </c>
      <c r="C29" s="1">
        <v>2787891.3019999997</v>
      </c>
      <c r="D29" s="1">
        <v>556094.80599999998</v>
      </c>
    </row>
    <row r="30" spans="2:8" x14ac:dyDescent="0.25">
      <c r="B30" s="13" t="s">
        <v>18</v>
      </c>
      <c r="C30" s="8">
        <f>+'Enero - mayo 2021'!G14</f>
        <v>830322.04</v>
      </c>
      <c r="D30" s="8">
        <f>'Enero - mayo 2021'!I14</f>
        <v>229205.046</v>
      </c>
      <c r="F30" s="20"/>
    </row>
    <row r="31" spans="2:8" x14ac:dyDescent="0.25">
      <c r="B31" s="13" t="s">
        <v>17</v>
      </c>
      <c r="C31" s="8">
        <f>+'Enero - mayo 2021'!C14</f>
        <v>954012.951</v>
      </c>
      <c r="D31" s="8">
        <f>'Enero - mayo 2021'!E14</f>
        <v>197237.58500000002</v>
      </c>
    </row>
    <row r="32" spans="2:8" x14ac:dyDescent="0.25">
      <c r="B32" s="11" t="s">
        <v>10</v>
      </c>
      <c r="C32" s="14">
        <f>C30/C31-1</f>
        <v>-0.12965328287246691</v>
      </c>
      <c r="D32" s="14">
        <f>D30/D31-1</f>
        <v>0.16207590961935558</v>
      </c>
      <c r="H32" s="4"/>
    </row>
    <row r="34" spans="2:9" x14ac:dyDescent="0.25">
      <c r="B34" s="28" t="s">
        <v>6</v>
      </c>
      <c r="C34" s="28"/>
      <c r="D34" s="28"/>
      <c r="E34" s="28"/>
      <c r="F34" s="28"/>
      <c r="G34" s="28"/>
      <c r="H34" s="28"/>
      <c r="I34" s="2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2021-06-08T15:19:30Z</dcterms:modified>
</cp:coreProperties>
</file>