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5\"/>
    </mc:Choice>
  </mc:AlternateContent>
  <xr:revisionPtr revIDLastSave="0" documentId="8_{8E4AA58B-A1BB-4776-857E-87AE21A61B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2025" sheetId="1" r:id="rId1"/>
    <sheet name="2000 - 2025" sheetId="2" r:id="rId2"/>
  </sheets>
  <definedNames>
    <definedName name="_xlnm._FilterDatabase" localSheetId="0" hidden="1">'Enero 2025'!$B$9:$F$18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H16" i="1"/>
  <c r="F16" i="1"/>
  <c r="C16" i="1"/>
  <c r="C35" i="2" s="1"/>
  <c r="I16" i="1"/>
  <c r="D34" i="2" s="1"/>
  <c r="G16" i="1"/>
  <c r="C34" i="2" s="1"/>
  <c r="E16" i="1"/>
  <c r="D35" i="2" s="1"/>
  <c r="D16" i="1" l="1"/>
  <c r="C36" i="2"/>
  <c r="D36" i="2" l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<sst xmlns="http://schemas.openxmlformats.org/spreadsheetml/2006/main" count="32" uniqueCount="21">
  <si>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</si>
  <si>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</si>
  <si>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</si>
  <si>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</si>
  <si>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</si>
  <si>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</si>
  <si>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</si>
  <si>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</si>
  <si>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</si>
  <si>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</si>
  <si>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</si>
  <si>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</si>
  <si>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</si>
  <si>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</si>
  <si>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Otros</t>
  </si>
  <si>
    <t>Perú</t>
  </si>
  <si>
    <t>Estados Unidos</t>
  </si>
  <si>
    <t>Febrero 2024</t>
  </si>
  <si>
    <t>Febrero 2025</t>
  </si>
  <si>
    <t>Paraguay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</si>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</sst>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167" fontId="0" fillId="0" borderId="5" xfId="0" applyNumberForma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0</xdr:row>
      <xdr:rowOff>177800</xdr:rowOff>
    </xdr:from>
    <xdr:to>
      <xdr:col>2</xdr:col>
      <xdr:colOff>544572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B702FB-A50D-EB8F-5CBD-2C45AA147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49" y="177800"/>
          <a:ext cx="1903473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719665</xdr:colOff>
      <xdr:row>1</xdr:row>
      <xdr:rowOff>49389</xdr:rowOff>
    </xdr:from>
    <xdr:to>
      <xdr:col>2</xdr:col>
      <xdr:colOff>1034342</xdr:colOff>
      <xdr:row>4</xdr:row>
      <xdr:rowOff>119595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1A925D-F2F7-5190-44F5-B229C55C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5" y="232833"/>
          <a:ext cx="2861733" cy="62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topLeftCell="A4" zoomScaleNormal="100" workbookViewId="0">
      <selection activeCell="B18" sqref="B18:I18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2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35">
      <c r="B7" s="6"/>
      <c r="C7" s="23" t="s">
        <v>17</v>
      </c>
      <c r="D7" s="24"/>
      <c r="E7" s="24"/>
      <c r="F7" s="25"/>
      <c r="G7" s="23" t="s">
        <v>18</v>
      </c>
      <c r="H7" s="24"/>
      <c r="I7" s="24"/>
      <c r="J7" s="25"/>
    </row>
    <row r="8" spans="2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2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5">
      <c r="B10" s="8" t="s">
        <v>13</v>
      </c>
      <c r="C10" s="1">
        <v>155671.84</v>
      </c>
      <c r="D10" s="13">
        <v>0.37099689737105473</v>
      </c>
      <c r="E10" s="1">
        <v>38599.061999999998</v>
      </c>
      <c r="F10" s="13">
        <v>0.37259395587915084</v>
      </c>
      <c r="G10" s="17">
        <v>472419.32299999997</v>
      </c>
      <c r="H10" s="18">
        <v>0.97557743241372141</v>
      </c>
      <c r="I10" s="17">
        <v>118460.72900000001</v>
      </c>
      <c r="J10" s="18">
        <v>0.97604557806532743</v>
      </c>
      <c r="L10" s="15"/>
    </row>
    <row r="11" spans="2:12" x14ac:dyDescent="0.35">
      <c r="B11" s="8" t="s">
        <v>16</v>
      </c>
      <c r="C11" s="1">
        <v>65.001000000000005</v>
      </c>
      <c r="D11" s="13">
        <v>1.5491028644625728E-4</v>
      </c>
      <c r="E11" s="1">
        <v>60.708999999999996</v>
      </c>
      <c r="F11" s="13">
        <v>5.8601958947777975E-4</v>
      </c>
      <c r="G11" s="17">
        <v>7685.8670000000002</v>
      </c>
      <c r="H11" s="18">
        <v>1.5871828328523623E-2</v>
      </c>
      <c r="I11" s="17">
        <v>1816.1799999999998</v>
      </c>
      <c r="J11" s="18">
        <v>1.4964237287199931E-2</v>
      </c>
    </row>
    <row r="12" spans="2:12" x14ac:dyDescent="0.35">
      <c r="B12" s="8" t="s">
        <v>19</v>
      </c>
      <c r="C12" s="1">
        <v>258166.03200000001</v>
      </c>
      <c r="D12" s="13">
        <v>0.61526090318323745</v>
      </c>
      <c r="E12" s="1">
        <v>63392.619000000006</v>
      </c>
      <c r="F12" s="13">
        <v>0.61192436973597497</v>
      </c>
      <c r="G12" s="17">
        <v>4000</v>
      </c>
      <c r="H12" s="18">
        <v>8.2602669697633968E-3</v>
      </c>
      <c r="I12" s="17">
        <v>1004.644</v>
      </c>
      <c r="J12" s="18">
        <v>8.2776658729650631E-3</v>
      </c>
    </row>
    <row r="13" spans="2:12" x14ac:dyDescent="0.35">
      <c r="B13" s="8" t="s">
        <v>15</v>
      </c>
      <c r="C13" s="1">
        <v>95.426000000000002</v>
      </c>
      <c r="D13" s="13">
        <v>2.2741910115875978E-4</v>
      </c>
      <c r="E13" s="1">
        <v>13.186</v>
      </c>
      <c r="F13" s="13">
        <v>1.2728350502979796E-4</v>
      </c>
      <c r="G13" s="17">
        <v>75.897999999999996</v>
      </c>
      <c r="H13" s="18">
        <v>1.5673443561777558E-4</v>
      </c>
      <c r="I13" s="17">
        <v>17.268000000000001</v>
      </c>
      <c r="J13" s="18">
        <v>1.4227799528426061E-4</v>
      </c>
    </row>
    <row r="14" spans="2:12" x14ac:dyDescent="0.35">
      <c r="B14" s="8" t="s">
        <v>20</v>
      </c>
      <c r="C14" s="1">
        <v>254.202</v>
      </c>
      <c r="D14" s="13">
        <v>6.058138280212841E-4</v>
      </c>
      <c r="E14" s="1">
        <v>248.91399999999999</v>
      </c>
      <c r="F14" s="13">
        <v>2.4027488526457701E-3</v>
      </c>
      <c r="G14" s="17">
        <v>54</v>
      </c>
      <c r="H14" s="18">
        <v>1.1151360409180586E-4</v>
      </c>
      <c r="I14" s="17">
        <v>47.679000000000002</v>
      </c>
      <c r="J14" s="18">
        <v>3.9284645223293152E-4</v>
      </c>
    </row>
    <row r="15" spans="2:12" x14ac:dyDescent="0.35">
      <c r="B15" s="8" t="s">
        <v>14</v>
      </c>
      <c r="C15" s="1">
        <v>5352</v>
      </c>
      <c r="D15" s="13">
        <v>1.2800000000000001E-2</v>
      </c>
      <c r="E15" s="1">
        <v>1281</v>
      </c>
      <c r="F15" s="13">
        <v>1.24E-2</v>
      </c>
      <c r="G15" s="20">
        <v>11</v>
      </c>
      <c r="H15" s="18">
        <v>0</v>
      </c>
      <c r="I15" s="19">
        <v>22</v>
      </c>
      <c r="J15" s="18">
        <v>2.0000000000000001E-4</v>
      </c>
    </row>
    <row r="16" spans="2:12" s="10" customFormat="1" x14ac:dyDescent="0.35">
      <c r="B16" s="9" t="s">
        <v>12</v>
      </c>
      <c r="C16" s="7">
        <f t="shared" ref="C16:J16" si="0">SUM(C10:C15)</f>
        <v>419604.50099999999</v>
      </c>
      <c r="D16" s="14">
        <f t="shared" si="0"/>
        <v>1.0000459437699185</v>
      </c>
      <c r="E16" s="7">
        <f t="shared" si="0"/>
        <v>103595.49000000002</v>
      </c>
      <c r="F16" s="14">
        <f t="shared" si="0"/>
        <v>1.0000343775622791</v>
      </c>
      <c r="G16" s="7">
        <f t="shared" si="0"/>
        <v>484246.08799999999</v>
      </c>
      <c r="H16" s="14">
        <f t="shared" si="0"/>
        <v>0.99997777575171809</v>
      </c>
      <c r="I16" s="7">
        <f t="shared" si="0"/>
        <v>121368.5</v>
      </c>
      <c r="J16" s="14">
        <f t="shared" si="0"/>
        <v>1.0000226056730097</v>
      </c>
    </row>
    <row r="17" spans="2:9" x14ac:dyDescent="0.35">
      <c r="C17" s="3"/>
      <c r="D17" s="3"/>
      <c r="E17" s="3"/>
      <c r="F17" s="3"/>
    </row>
    <row r="18" spans="2:9" x14ac:dyDescent="0.35">
      <c r="B18" s="21" t="s">
        <v>6</v>
      </c>
      <c r="C18" s="21"/>
      <c r="D18" s="21"/>
      <c r="E18" s="21"/>
      <c r="F18" s="21"/>
      <c r="G18" s="21"/>
      <c r="H18" s="21"/>
      <c r="I18" s="21"/>
    </row>
    <row r="19" spans="2:9" x14ac:dyDescent="0.3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8"/>
  <sheetViews>
    <sheetView showGridLines="0" topLeftCell="A25" zoomScale="90" zoomScaleNormal="90" workbookViewId="0">
      <selection activeCell="C35" sqref="C35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2338258.872</v>
      </c>
      <c r="D32" s="1">
        <v>668133.63600000017</v>
      </c>
    </row>
    <row r="33" spans="2:9" x14ac:dyDescent="0.35">
      <c r="B33" s="8">
        <v>2024</v>
      </c>
      <c r="C33" s="1">
        <v>2593112.6390000014</v>
      </c>
      <c r="D33" s="1">
        <v>610081.4319999998</v>
      </c>
    </row>
    <row r="34" spans="2:9" x14ac:dyDescent="0.35">
      <c r="B34" s="11" t="s">
        <v>18</v>
      </c>
      <c r="C34" s="7">
        <f>+'Enero 2025'!G16</f>
        <v>484246.08799999999</v>
      </c>
      <c r="D34" s="7">
        <f>'Enero 2025'!I16</f>
        <v>121368.5</v>
      </c>
      <c r="F34" s="16"/>
    </row>
    <row r="35" spans="2:9" x14ac:dyDescent="0.35">
      <c r="B35" s="11" t="s">
        <v>17</v>
      </c>
      <c r="C35" s="7">
        <f>+'Enero 2025'!C16</f>
        <v>419604.50099999999</v>
      </c>
      <c r="D35" s="7">
        <f>'Enero 2025'!E16</f>
        <v>103595.49000000002</v>
      </c>
    </row>
    <row r="36" spans="2:9" x14ac:dyDescent="0.35">
      <c r="B36" s="9" t="s">
        <v>10</v>
      </c>
      <c r="C36" s="12">
        <f>C34/C35-1</f>
        <v>0.15405360725622907</v>
      </c>
      <c r="D36" s="12">
        <f>D34/D35-1</f>
        <v>0.17156161913998358</v>
      </c>
      <c r="H36" s="4"/>
    </row>
    <row r="38" spans="2:9" x14ac:dyDescent="0.35">
      <c r="B38" s="21" t="s">
        <v>6</v>
      </c>
      <c r="C38" s="21"/>
      <c r="D38" s="21"/>
      <c r="E38" s="21"/>
      <c r="F38" s="21"/>
      <c r="G38" s="21"/>
      <c r="H38" s="21"/>
      <c r="I38" s="21"/>
    </row>
  </sheetData>
  <mergeCells count="2">
    <mergeCell ref="B38:I38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2025</vt:lpstr>
      <vt:lpstr>2000 - 2025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2025-03-11T20:48:25Z</dcterms:modified>
</cp:coreProperties>
</file>